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docs.live.net/412d544ca0ba2dbd/DOWNLOADS/"/>
    </mc:Choice>
  </mc:AlternateContent>
  <xr:revisionPtr revIDLastSave="12" documentId="8_{2B8AE82A-321D-4A5C-BC71-0773DE62DB68}" xr6:coauthVersionLast="47" xr6:coauthVersionMax="47" xr10:uidLastSave="{887703E8-C3BE-43F3-A0B1-9D26D031CE3B}"/>
  <bookViews>
    <workbookView xWindow="-120" yWindow="-120" windowWidth="38640" windowHeight="21120" xr2:uid="{00000000-000D-0000-FFFF-FFFF00000000}"/>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2" l="1"/>
  <c r="A2" i="2" l="1"/>
  <c r="A50" i="2" l="1"/>
  <c r="A49" i="2"/>
  <c r="A48" i="2"/>
  <c r="A47" i="2"/>
  <c r="A46" i="2"/>
  <c r="A45" i="2"/>
  <c r="A44" i="2"/>
  <c r="A43" i="2"/>
  <c r="A42" i="2"/>
  <c r="A41" i="2"/>
  <c r="A40" i="2"/>
  <c r="A39" i="2"/>
  <c r="A38" i="2"/>
  <c r="A37" i="2"/>
  <c r="A36" i="2"/>
  <c r="A35" i="2"/>
  <c r="A34" i="2"/>
  <c r="A33" i="2"/>
  <c r="A32" i="2"/>
  <c r="A31" i="2"/>
  <c r="A51" i="2"/>
  <c r="A30" i="2"/>
  <c r="A29" i="2"/>
  <c r="A28" i="2"/>
  <c r="A27" i="2"/>
  <c r="A26" i="2"/>
  <c r="A25" i="2"/>
  <c r="A24" i="2"/>
  <c r="A23" i="2"/>
  <c r="A22" i="2"/>
  <c r="A21" i="2"/>
  <c r="A20" i="2"/>
  <c r="A19" i="2"/>
  <c r="A16" i="2"/>
  <c r="A18" i="2"/>
  <c r="A17" i="2"/>
  <c r="A14" i="2"/>
  <c r="A15" i="2"/>
  <c r="A13" i="2"/>
  <c r="A12" i="2"/>
  <c r="A11" i="2"/>
  <c r="A10" i="2"/>
  <c r="A9" i="2"/>
  <c r="A7" i="2"/>
  <c r="A6" i="2"/>
  <c r="A5" i="2"/>
  <c r="A4" i="2"/>
  <c r="A3" i="2"/>
</calcChain>
</file>

<file path=xl/sharedStrings.xml><?xml version="1.0" encoding="utf-8"?>
<sst xmlns="http://schemas.openxmlformats.org/spreadsheetml/2006/main" count="216" uniqueCount="45">
  <si>
    <t>Task Name</t>
  </si>
  <si>
    <t>Category</t>
  </si>
  <si>
    <t>Description</t>
  </si>
  <si>
    <t>End Date</t>
  </si>
  <si>
    <t>Tags</t>
  </si>
  <si>
    <t>Subtasks</t>
  </si>
  <si>
    <t>Propsal</t>
  </si>
  <si>
    <t/>
  </si>
  <si>
    <t xml:space="preserve">- Send Lupe copy of digital file.  
</t>
  </si>
  <si>
    <t>Evaluate</t>
  </si>
  <si>
    <t>Analyze</t>
  </si>
  <si>
    <t xml:space="preserve">  
</t>
  </si>
  <si>
    <t>Develop</t>
  </si>
  <si>
    <t xml:space="preserve"> This is the framework that will hold the animation and narrative. A simplified version of text and workflow will need to be built from the wireframe.  
</t>
  </si>
  <si>
    <t>Implement</t>
  </si>
  <si>
    <t>Design</t>
  </si>
  <si>
    <t xml:space="preserve"> come up with 3-4 animation styles to build out project. i.e. white-board, stick-figures, 2D classic ( could include HB style, infographic style...etc.) for the team to choose from.  
</t>
  </si>
  <si>
    <t xml:space="preserve">-  [DELIVERABLE] 
</t>
  </si>
  <si>
    <t xml:space="preserve"> this shoudl not be a long and tedious discussion, but rather an agreement on one of 3 animation styles. This can be done on the call  
</t>
  </si>
  <si>
    <t xml:space="preserve">- Call Discussion 
</t>
  </si>
  <si>
    <t xml:space="preserve"> Wireframe of training w/o any animation or style - the bare bones of the training based on the action map 
 Wireframes must be approved. 
</t>
  </si>
  <si>
    <t xml:space="preserve">- Share the attached file to others 
</t>
  </si>
  <si>
    <t xml:space="preserve"> this is an internal document to determine the scope of the work - this will help determine some of the finer details of the project as well as players involved. Usually part of needs assesment, but done post assesment in this project due to familiarity with audoence history and subject.  
</t>
  </si>
  <si>
    <t xml:space="preserve">- Crate animation assets 
- Insert into Articulate  
- Set timing 
</t>
  </si>
  <si>
    <t xml:space="preserve"> This approval may taek a bit longer, as all elelments of training are mapped out in a wireframe Will gove a week.  
</t>
  </si>
  <si>
    <t xml:space="preserve">  We need a questionarre to determine the scope of the project. Similar to the needs assesment, this QA will help guide us throu the process. Pull from the documents you have on the I Drive for   
</t>
  </si>
  <si>
    <t xml:space="preserve"> Will  need approval for animation style to know which program will be the best for selected styles.  
</t>
  </si>
  <si>
    <t xml:space="preserve"> Calendar based road-ap of all milestones and deliverables 
</t>
  </si>
  <si>
    <t xml:space="preserve"> Determine Best Audience for Pilot 
</t>
  </si>
  <si>
    <t xml:space="preserve"> This approval process is done by the workgroup sub-committee and must be done quickly in order to proceed to the next step(s)  
</t>
  </si>
  <si>
    <t xml:space="preserve"> This is a rough estimate of the amount of hours and resources needed for the project.  
</t>
  </si>
  <si>
    <t xml:space="preserve">- Hours for project 
- Cost of tools 
</t>
  </si>
  <si>
    <t xml:space="preserve"> Internal discussion about what actions will be required to practice to help devlop the flow of game and instruct wireframe.  
</t>
  </si>
  <si>
    <t xml:space="preserve"> This contains options for the actual story and the characters, includining how they will be presented in a Just Culture scenario. 
</t>
  </si>
  <si>
    <t xml:space="preserve"> WERC Budget in contract 
</t>
  </si>
  <si>
    <t xml:space="preserve">- Write Scenerio 
- Feedback/ Approval of Scenerio 
- Voice Over  
- Feedback  / Approval Voice Over 
</t>
  </si>
  <si>
    <t xml:space="preserve">- Comment Document 
</t>
  </si>
  <si>
    <t xml:space="preserve"> Contains the actual characters and narrative with images to indicate the actions and animations that will be presented in the actual product.  
</t>
  </si>
  <si>
    <t>Assess each - Powtoons - Vyond - Reallusion / CrazyTalk - Animatron - Animaker - Muvizu</t>
  </si>
  <si>
    <t>C. Gupta</t>
  </si>
  <si>
    <t>Sign-off</t>
  </si>
  <si>
    <t>A. Booth</t>
  </si>
  <si>
    <t>E. Ramirez</t>
  </si>
  <si>
    <t>Committee</t>
  </si>
  <si>
    <t>R. HAll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</si>
</sst>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sz val="11"/>
      <color theme="1"/>
      <name val="Calibri"/>
      <family val="2"/>
      <scheme val="minor"/>
    </font>
    <font>
      <sz val="11"/>
      <color rgb="FF006100"/>
      <name val="Calibri"/>
      <family val="2"/>
      <scheme val="minor"/>
    </font>
    <font>
      <sz val="11"/>
      <color theme="0"/>
      <name val="Calibri"/>
      <family val="2"/>
      <scheme val="minor"/>
    </font>
    <font>
      <sz val="10"/>
      <color rgb="FF000000"/>
      <name val="Arial"/>
      <family val="2"/>
    </font>
    <font>
      <u/>
      <sz val="10"/>
      <color theme="10"/>
      <name val="Arial"/>
      <family val="2"/>
    </font>
    <font>
      <sz val="11"/>
      <name val="Calibri"/>
      <family val="2"/>
      <scheme val="minor"/>
    </font>
    <font>
      <sz val="10"/>
      <name val="Arial"/>
      <family val="2"/>
    </font>
    <font>
      <b/>
      <sz val="12"/>
      <name val="Calibri"/>
      <family val="2"/>
      <scheme val="minor"/>
    </font>
    <font>
      <b/>
      <sz val="10"/>
      <name val="Arial"/>
      <family val="2"/>
    </font>
    <font>
      <b/>
      <sz val="11"/>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C6EFCE"/>
      </patternFill>
    </fill>
    <fill>
      <patternFill patternType="solid">
        <fgColor theme="5" tint="0.39997558519241921"/>
        <bgColor indexed="65"/>
      </patternFill>
    </fill>
    <fill>
      <patternFill patternType="solid">
        <fgColor theme="9" tint="0.59999389629810485"/>
        <bgColor indexed="65"/>
      </patternFill>
    </fill>
    <fill>
      <patternFill patternType="solid">
        <fgColor theme="6"/>
      </patternFill>
    </fill>
    <fill>
      <patternFill patternType="solid">
        <fgColor theme="9" tint="0.39997558519241921"/>
        <bgColor indexed="65"/>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7">
    <xf numFmtId="0" fontId="0" fillId="0" borderId="0"/>
    <xf numFmtId="0" fontId="2" fillId="3" borderId="0" applyNumberFormat="0" applyBorder="0" applyAlignment="0" applyProtection="0"/>
    <xf numFmtId="0" fontId="3" fillId="4" borderId="0" applyNumberFormat="0" applyBorder="0" applyAlignment="0" applyProtection="0"/>
    <xf numFmtId="0" fontId="1" fillId="5" borderId="0" applyNumberFormat="0" applyBorder="0" applyAlignment="0" applyProtection="0"/>
    <xf numFmtId="0" fontId="5" fillId="0" borderId="0" applyNumberFormat="0" applyFill="0" applyBorder="0" applyAlignment="0" applyProtection="0"/>
    <xf numFmtId="0" fontId="3" fillId="6" borderId="0" applyNumberFormat="0" applyBorder="0" applyAlignment="0" applyProtection="0"/>
    <xf numFmtId="0" fontId="3" fillId="7" borderId="0" applyNumberFormat="0" applyBorder="0" applyAlignment="0" applyProtection="0"/>
  </cellStyleXfs>
  <cellXfs count="22">
    <xf numFmtId="0" fontId="0" fillId="0" borderId="0" xfId="0"/>
    <xf numFmtId="0" fontId="4" fillId="0" borderId="0" xfId="0" applyFont="1"/>
    <xf numFmtId="0" fontId="7" fillId="0" borderId="0" xfId="0" applyFont="1"/>
    <xf numFmtId="0" fontId="8" fillId="6" borderId="0" xfId="5" applyFont="1" applyAlignment="1"/>
    <xf numFmtId="0" fontId="8" fillId="6" borderId="1" xfId="5" applyFont="1" applyBorder="1"/>
    <xf numFmtId="0" fontId="6" fillId="3" borderId="1" xfId="1" applyFont="1" applyBorder="1" applyAlignment="1"/>
    <xf numFmtId="0" fontId="6" fillId="0" borderId="0" xfId="6" applyFont="1" applyFill="1" applyAlignment="1"/>
    <xf numFmtId="0" fontId="7" fillId="0" borderId="1" xfId="0" applyFont="1" applyBorder="1"/>
    <xf numFmtId="0" fontId="6" fillId="4" borderId="1" xfId="2" applyFont="1" applyBorder="1" applyAlignment="1"/>
    <xf numFmtId="0" fontId="6" fillId="5" borderId="1" xfId="3" applyFont="1" applyBorder="1" applyAlignment="1"/>
    <xf numFmtId="0" fontId="7" fillId="0" borderId="1" xfId="0" applyFont="1" applyBorder="1" applyAlignment="1">
      <alignment wrapText="1"/>
    </xf>
    <xf numFmtId="0" fontId="9" fillId="0" borderId="1" xfId="0" applyFont="1" applyBorder="1"/>
    <xf numFmtId="0" fontId="10" fillId="4" borderId="1" xfId="2" applyFont="1" applyBorder="1"/>
    <xf numFmtId="0" fontId="10" fillId="5" borderId="1" xfId="3" applyFont="1" applyBorder="1"/>
    <xf numFmtId="0" fontId="10" fillId="3" borderId="1" xfId="1" applyFont="1" applyBorder="1"/>
    <xf numFmtId="0" fontId="9" fillId="0" borderId="0" xfId="0" applyFont="1"/>
    <xf numFmtId="0" fontId="9" fillId="0" borderId="1" xfId="4" applyFont="1" applyBorder="1"/>
    <xf numFmtId="14" fontId="7" fillId="2" borderId="1" xfId="0" quotePrefix="1" applyNumberFormat="1" applyFont="1" applyFill="1" applyBorder="1"/>
    <xf numFmtId="14" fontId="7" fillId="0" borderId="1" xfId="0" applyNumberFormat="1" applyFont="1" applyBorder="1"/>
    <xf numFmtId="14" fontId="6" fillId="4" borderId="1" xfId="2" quotePrefix="1" applyNumberFormat="1" applyFont="1" applyBorder="1" applyAlignment="1"/>
    <xf numFmtId="14" fontId="6" fillId="5" borderId="1" xfId="3" quotePrefix="1" applyNumberFormat="1" applyFont="1" applyBorder="1" applyAlignment="1"/>
    <xf numFmtId="14" fontId="6" fillId="3" borderId="1" xfId="1" quotePrefix="1" applyNumberFormat="1" applyFont="1" applyBorder="1" applyAlignment="1"/>
  </cellXfs>
  <cellStyles count="7">
    <cellStyle name="40% - Accent6" xfId="3" builtinId="51"/>
    <cellStyle name="60% - Accent2" xfId="2" builtinId="36"/>
    <cellStyle name="60% - Accent6" xfId="6" builtinId="52"/>
    <cellStyle name="Accent3" xfId="5" builtinId="37"/>
    <cellStyle name="Good" xfId="1" builtinId="26"/>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
  <sheetViews>
    <sheetView tabSelected="1" workbookViewId="0">
      <pane ySplit="1" topLeftCell="A2" activePane="bottomLeft" state="frozen"/>
      <selection pane="bottomLeft" activeCell="D2" sqref="D2:D51"/>
    </sheetView>
  </sheetViews>
  <sheetFormatPr defaultColWidth="9.140625" defaultRowHeight="12.75" x14ac:dyDescent="0.2"/>
  <cols>
    <col min="1" max="1" width="45.42578125" style="1" bestFit="1" customWidth="1"/>
    <col min="2" max="3" width="12.7109375" style="1" customWidth="1"/>
    <col min="4" max="4" width="15.7109375" style="1" customWidth="1"/>
    <col min="5" max="5" width="32.7109375" style="1" customWidth="1"/>
    <col min="6" max="6" width="21.28515625" style="1" customWidth="1"/>
    <col min="7" max="7" width="89.42578125" style="1" customWidth="1"/>
    <col min="8" max="16384" width="9.140625" style="1"/>
  </cols>
  <sheetData>
    <row r="1" spans="1:7" s="3" customFormat="1" ht="15.75" x14ac:dyDescent="0.25">
      <c r="A1" s="4" t="s">
        <v>0</v>
      </c>
      <c r="B1" s="4" t="s">
        <v>1</v>
      </c>
      <c r="C1" s="4" t="s">
        <v>40</v>
      </c>
      <c r="D1" s="4" t="s">
        <v>3</v>
      </c>
      <c r="E1" s="4" t="s">
        <v>2</v>
      </c>
      <c r="F1" s="4" t="s">
        <v>4</v>
      </c>
      <c r="G1" s="4" t="s">
        <v>5</v>
      </c>
    </row>
    <row r="2" spans="1:7" x14ac:dyDescent="0.2">
      <c r="A2" s="16" t="str">
        <f>HYPERLINK("https://app.workep.com/t/rkhl5NND7/Send-proposal-to-people-in-JCIT---live-meeteing","Send proposal to people in JCIT - live meeteing")</f>
        <v>Send proposal to people in JCIT - live meeteing</v>
      </c>
      <c r="B2" s="7" t="s">
        <v>6</v>
      </c>
      <c r="C2" s="7"/>
      <c r="D2" s="17">
        <v>43340.957638888889</v>
      </c>
      <c r="E2" s="7" t="s">
        <v>7</v>
      </c>
      <c r="F2" s="7" t="s">
        <v>7</v>
      </c>
      <c r="G2" s="7" t="s">
        <v>8</v>
      </c>
    </row>
    <row r="3" spans="1:7" x14ac:dyDescent="0.2">
      <c r="A3" s="11" t="str">
        <f>HYPERLINK("https://app.workep.com/t/HyIli4NPQ/Send-digitial-copy-to-Lupe","Send digitial copy to Lupe")</f>
        <v>Send digitial copy to Lupe</v>
      </c>
      <c r="B3" s="7" t="s">
        <v>6</v>
      </c>
      <c r="C3" s="7"/>
      <c r="D3" s="17">
        <v>43341.642361111109</v>
      </c>
      <c r="E3" s="7" t="s">
        <v>7</v>
      </c>
      <c r="F3" s="7" t="s">
        <v>7</v>
      </c>
      <c r="G3" s="7" t="s">
        <v>7</v>
      </c>
    </row>
    <row r="4" spans="1:7" x14ac:dyDescent="0.2">
      <c r="A4" s="11" t="str">
        <f>HYPERLINK("https://app.workep.com/t/SJ3g8T8Om/Create-example","Create example")</f>
        <v>Create example</v>
      </c>
      <c r="B4" s="7" t="s">
        <v>6</v>
      </c>
      <c r="C4" s="7"/>
      <c r="D4" s="18">
        <v>43355.707638888889</v>
      </c>
      <c r="E4" s="7" t="s">
        <v>7</v>
      </c>
      <c r="F4" s="7" t="s">
        <v>7</v>
      </c>
      <c r="G4" s="7" t="s">
        <v>21</v>
      </c>
    </row>
    <row r="5" spans="1:7" x14ac:dyDescent="0.2">
      <c r="A5" s="11" t="str">
        <f>HYPERLINK("https://app.workep.com/t/S1GziNVD7/Get-approval-from-Steering-Committee","Get approval from Steering Committee")</f>
        <v>Get approval from Steering Committee</v>
      </c>
      <c r="B5" s="7" t="s">
        <v>6</v>
      </c>
      <c r="C5" s="7"/>
      <c r="D5" s="17">
        <v>43365.290972222225</v>
      </c>
      <c r="E5" s="7" t="s">
        <v>7</v>
      </c>
      <c r="F5" s="7" t="s">
        <v>7</v>
      </c>
      <c r="G5" s="7" t="s">
        <v>7</v>
      </c>
    </row>
    <row r="6" spans="1:7" x14ac:dyDescent="0.2">
      <c r="A6" s="11" t="str">
        <f>HYPERLINK("https://app.workep.com/t/ryBogSbFm/Share-with-workgroup","Share with workgroup")</f>
        <v>Share with workgroup</v>
      </c>
      <c r="B6" s="7" t="s">
        <v>6</v>
      </c>
      <c r="C6" s="7"/>
      <c r="D6" s="17">
        <v>43370.875</v>
      </c>
      <c r="E6" s="7" t="s">
        <v>7</v>
      </c>
      <c r="F6" s="7" t="s">
        <v>7</v>
      </c>
      <c r="G6" s="7" t="s">
        <v>7</v>
      </c>
    </row>
    <row r="7" spans="1:7" x14ac:dyDescent="0.2">
      <c r="A7" s="11" t="str">
        <f>HYPERLINK("https://app.workep.com/t/B1ZjvOc9X/Needs-Assessment-","Needs Assessment ")</f>
        <v xml:space="preserve">Needs Assessment </v>
      </c>
      <c r="B7" s="7" t="s">
        <v>10</v>
      </c>
      <c r="C7" s="7"/>
      <c r="D7" s="17">
        <v>43396.290972222225</v>
      </c>
      <c r="E7" s="7" t="s">
        <v>7</v>
      </c>
      <c r="F7" s="7" t="s">
        <v>7</v>
      </c>
      <c r="G7" s="7"/>
    </row>
    <row r="8" spans="1:7" ht="15" x14ac:dyDescent="0.25">
      <c r="A8" s="12" t="str">
        <f>HYPERLINK("https://app.workep.com/t/S1GkqBZq7/Create-Questionarre","Create Questionarre")</f>
        <v>Create Questionarre</v>
      </c>
      <c r="B8" s="8" t="s">
        <v>10</v>
      </c>
      <c r="C8" s="8"/>
      <c r="D8" s="19">
        <v>43396.290972222225</v>
      </c>
      <c r="E8" s="8" t="s">
        <v>22</v>
      </c>
      <c r="F8" s="8" t="s">
        <v>17</v>
      </c>
      <c r="G8" s="8" t="s">
        <v>7</v>
      </c>
    </row>
    <row r="9" spans="1:7" ht="15" x14ac:dyDescent="0.25">
      <c r="A9" s="12" t="str">
        <f>HYPERLINK("https://app.workep.com/t/HJMw5L-cm/Road-map-for-project--[DELIVERABLE]","Road-map for project  [DELIVERABLE]")</f>
        <v>Road-map for project  [DELIVERABLE]</v>
      </c>
      <c r="B9" s="8" t="s">
        <v>10</v>
      </c>
      <c r="C9" s="8"/>
      <c r="D9" s="19">
        <v>43396.290972222225</v>
      </c>
      <c r="E9" s="8" t="s">
        <v>27</v>
      </c>
      <c r="F9" s="8" t="s">
        <v>17</v>
      </c>
      <c r="G9" s="8" t="s">
        <v>7</v>
      </c>
    </row>
    <row r="10" spans="1:7" x14ac:dyDescent="0.2">
      <c r="A10" s="11" t="str">
        <f>HYPERLINK("https://app.workep.com/t/Bk14s4VPX/Fillout-Questionarre","Fillout Questionarre")</f>
        <v>Fillout Questionarre</v>
      </c>
      <c r="B10" s="7" t="s">
        <v>10</v>
      </c>
      <c r="C10" s="7"/>
      <c r="D10" s="17">
        <v>43396.375</v>
      </c>
      <c r="E10" s="7" t="s">
        <v>25</v>
      </c>
      <c r="F10" s="7" t="s">
        <v>7</v>
      </c>
      <c r="G10" s="7" t="s">
        <v>7</v>
      </c>
    </row>
    <row r="11" spans="1:7" x14ac:dyDescent="0.2">
      <c r="A11" s="11" t="str">
        <f>HYPERLINK("https://app.workep.com/t/rkZx9Hb9Q/Define-Budget-hours-and-tools-cost","Define Budget hours and tools cost")</f>
        <v>Define Budget hours and tools cost</v>
      </c>
      <c r="B11" s="7" t="s">
        <v>6</v>
      </c>
      <c r="C11" s="7"/>
      <c r="D11" s="17">
        <v>43399.290972222225</v>
      </c>
      <c r="E11" s="7" t="s">
        <v>30</v>
      </c>
      <c r="F11" s="7" t="s">
        <v>7</v>
      </c>
      <c r="G11" s="7" t="s">
        <v>31</v>
      </c>
    </row>
    <row r="12" spans="1:7" x14ac:dyDescent="0.2">
      <c r="A12" s="11" t="str">
        <f>HYPERLINK("https://app.workep.com/t/SJmsEjiiX/Approval-of-Budget","Approval of Budget")</f>
        <v>Approval of Budget</v>
      </c>
      <c r="B12" s="7" t="s">
        <v>6</v>
      </c>
      <c r="C12" s="7"/>
      <c r="D12" s="17">
        <v>43399.290972222225</v>
      </c>
      <c r="E12" s="7" t="s">
        <v>34</v>
      </c>
      <c r="F12" s="7" t="s">
        <v>7</v>
      </c>
      <c r="G12" s="7" t="s">
        <v>7</v>
      </c>
    </row>
    <row r="13" spans="1:7" x14ac:dyDescent="0.2">
      <c r="A13" s="11" t="str">
        <f>HYPERLINK("https://app.workep.com/t/BkT7u_7jQ/Map-Algorithm-to-branches","Map Algorithm to branches")</f>
        <v>Map Algorithm to branches</v>
      </c>
      <c r="B13" s="7" t="s">
        <v>10</v>
      </c>
      <c r="C13" s="7"/>
      <c r="D13" s="17">
        <v>43403.290972222225</v>
      </c>
      <c r="E13" s="7" t="s">
        <v>7</v>
      </c>
      <c r="F13" s="7" t="s">
        <v>7</v>
      </c>
      <c r="G13" s="7" t="s">
        <v>7</v>
      </c>
    </row>
    <row r="14" spans="1:7" ht="15" x14ac:dyDescent="0.25">
      <c r="A14" s="13" t="str">
        <f>HYPERLINK("https://app.workep.com/t/SycHidIiX/Roadmap-Feedback-/-Approval","Roadmap Feedback / Approval")</f>
        <v>Roadmap Feedback / Approval</v>
      </c>
      <c r="B14" s="9" t="s">
        <v>10</v>
      </c>
      <c r="C14" s="9" t="s">
        <v>39</v>
      </c>
      <c r="D14" s="20">
        <v>43403.290972222225</v>
      </c>
      <c r="E14" s="9" t="s">
        <v>29</v>
      </c>
      <c r="F14" s="9" t="s">
        <v>19</v>
      </c>
      <c r="G14" s="9" t="s">
        <v>7</v>
      </c>
    </row>
    <row r="15" spans="1:7" x14ac:dyDescent="0.2">
      <c r="A15" s="11" t="str">
        <f>HYPERLINK("https://app.workep.com/t/HJIErFqqQ/Investigate-Animation-Platforms","Investigate Animation Platforms")</f>
        <v>Investigate Animation Platforms</v>
      </c>
      <c r="B15" s="7" t="s">
        <v>10</v>
      </c>
      <c r="C15" s="7"/>
      <c r="D15" s="17">
        <v>43404.290972222225</v>
      </c>
      <c r="E15" s="7" t="s">
        <v>11</v>
      </c>
      <c r="F15" s="7" t="s">
        <v>7</v>
      </c>
      <c r="G15" s="7" t="s">
        <v>7</v>
      </c>
    </row>
    <row r="16" spans="1:7" ht="15" x14ac:dyDescent="0.25">
      <c r="A16" s="13" t="str">
        <f>HYPERLINK("https://app.workep.com/t/r1m4rO7jQ/Animation-Style-Feedback-/-Approval","Animation Style Feedback / Approval")</f>
        <v>Animation Style Feedback / Approval</v>
      </c>
      <c r="B16" s="9" t="s">
        <v>15</v>
      </c>
      <c r="C16" s="9" t="s">
        <v>39</v>
      </c>
      <c r="D16" s="20">
        <v>43407.332638888889</v>
      </c>
      <c r="E16" s="9" t="s">
        <v>18</v>
      </c>
      <c r="F16" s="9" t="s">
        <v>19</v>
      </c>
      <c r="G16" s="9" t="s">
        <v>7</v>
      </c>
    </row>
    <row r="17" spans="1:7" ht="15" x14ac:dyDescent="0.25">
      <c r="A17" s="12" t="str">
        <f>HYPERLINK("https://app.workep.com/t/SkXlTP-YX/Animation-Examples-[DELIVERABLE]","Animation Examples [DELIVERABLE]")</f>
        <v>Animation Examples [DELIVERABLE]</v>
      </c>
      <c r="B17" s="8" t="s">
        <v>15</v>
      </c>
      <c r="C17" s="8"/>
      <c r="D17" s="19">
        <v>43410.332638888889</v>
      </c>
      <c r="E17" s="8" t="s">
        <v>16</v>
      </c>
      <c r="F17" s="8" t="s">
        <v>17</v>
      </c>
      <c r="G17" s="8" t="s">
        <v>7</v>
      </c>
    </row>
    <row r="18" spans="1:7" x14ac:dyDescent="0.2">
      <c r="A18" s="11" t="str">
        <f>HYPERLINK("https://app.workep.com/t/HJS7fjmjm/Task-Analysis---Action-Map","Task Analysis - Action Map")</f>
        <v>Task Analysis - Action Map</v>
      </c>
      <c r="B18" s="7" t="s">
        <v>10</v>
      </c>
      <c r="C18" s="7"/>
      <c r="D18" s="17">
        <v>43411.332638888889</v>
      </c>
      <c r="E18" s="7" t="s">
        <v>32</v>
      </c>
      <c r="F18" s="7" t="s">
        <v>7</v>
      </c>
      <c r="G18" s="7" t="s">
        <v>7</v>
      </c>
    </row>
    <row r="19" spans="1:7" x14ac:dyDescent="0.2">
      <c r="A19" s="11" t="str">
        <f>HYPERLINK("https://app.workep.com/t/rJ7HBFccQ/Choose-Animation-Platform","Choose Animation Platform")</f>
        <v>Choose Animation Platform</v>
      </c>
      <c r="B19" s="7" t="s">
        <v>15</v>
      </c>
      <c r="C19" s="7"/>
      <c r="D19" s="17">
        <v>43420.332638888889</v>
      </c>
      <c r="E19" s="7" t="s">
        <v>26</v>
      </c>
      <c r="F19" s="7" t="s">
        <v>7</v>
      </c>
      <c r="G19" s="10" t="s">
        <v>38</v>
      </c>
    </row>
    <row r="20" spans="1:7" ht="15" x14ac:dyDescent="0.25">
      <c r="A20" s="12" t="str">
        <f>HYPERLINK("https://app.workep.com/t/HkCud_c5m/Wire-Frame--[DELIVERABLE]","Wire Frame  [DELIVERABLE]")</f>
        <v>Wire Frame  [DELIVERABLE]</v>
      </c>
      <c r="B20" s="8" t="s">
        <v>15</v>
      </c>
      <c r="C20" s="8"/>
      <c r="D20" s="19">
        <v>43424.332638888889</v>
      </c>
      <c r="E20" s="8" t="s">
        <v>20</v>
      </c>
      <c r="F20" s="8" t="s">
        <v>17</v>
      </c>
      <c r="G20" s="8" t="s">
        <v>7</v>
      </c>
    </row>
    <row r="21" spans="1:7" ht="15" x14ac:dyDescent="0.25">
      <c r="A21" s="13" t="str">
        <f>HYPERLINK("https://app.workep.com/t/B1eshamjX/Wireframe-Approval","Wireframe Approval")</f>
        <v>Wireframe Approval</v>
      </c>
      <c r="B21" s="9" t="s">
        <v>15</v>
      </c>
      <c r="C21" s="9" t="s">
        <v>41</v>
      </c>
      <c r="D21" s="20">
        <v>43431.332638888889</v>
      </c>
      <c r="E21" s="9" t="s">
        <v>24</v>
      </c>
      <c r="F21" s="9" t="s">
        <v>19</v>
      </c>
      <c r="G21" s="9" t="s">
        <v>7</v>
      </c>
    </row>
    <row r="22" spans="1:7" ht="15" x14ac:dyDescent="0.25">
      <c r="A22" s="12" t="str">
        <f>HYPERLINK("https://app.workep.com/t/BJqEjNNvX/StyleGuide--[DELIVERABLE]","StyleGuide  [DELIVERABLE]")</f>
        <v>StyleGuide  [DELIVERABLE]</v>
      </c>
      <c r="B22" s="8" t="s">
        <v>15</v>
      </c>
      <c r="C22" s="8"/>
      <c r="D22" s="19">
        <v>43431.332638888889</v>
      </c>
      <c r="E22" s="8" t="s">
        <v>7</v>
      </c>
      <c r="F22" s="8" t="s">
        <v>17</v>
      </c>
      <c r="G22" s="8" t="s">
        <v>7</v>
      </c>
    </row>
    <row r="23" spans="1:7" x14ac:dyDescent="0.2">
      <c r="A23" s="11" t="str">
        <f>HYPERLINK("https://app.workep.com/t/HJJoI3sim/Script-Re-writes","Script Re-writes")</f>
        <v>Script Re-writes</v>
      </c>
      <c r="B23" s="7" t="s">
        <v>15</v>
      </c>
      <c r="C23" s="7"/>
      <c r="D23" s="18">
        <v>43437</v>
      </c>
      <c r="E23" s="7" t="s">
        <v>7</v>
      </c>
      <c r="F23" s="7" t="s">
        <v>7</v>
      </c>
      <c r="G23" s="7" t="s">
        <v>7</v>
      </c>
    </row>
    <row r="24" spans="1:7" ht="15" x14ac:dyDescent="0.25">
      <c r="A24" s="13" t="str">
        <f>HYPERLINK("https://app.workep.com/t/SJhdX6msQ/Approve-Styleguide
","Approve Styleguide
")</f>
        <v xml:space="preserve">Approve Styleguide
</v>
      </c>
      <c r="B24" s="9" t="s">
        <v>15</v>
      </c>
      <c r="C24" s="9" t="s">
        <v>39</v>
      </c>
      <c r="D24" s="20">
        <v>43438.332638888889</v>
      </c>
      <c r="E24" s="9" t="s">
        <v>7</v>
      </c>
      <c r="F24" s="9" t="s">
        <v>19</v>
      </c>
      <c r="G24" s="9" t="s">
        <v>7</v>
      </c>
    </row>
    <row r="25" spans="1:7" x14ac:dyDescent="0.2">
      <c r="A25" s="11" t="str">
        <f>HYPERLINK("https://app.workep.com/t/SkYQPu7j7/Narrative-Examples","Narrative Examples")</f>
        <v>Narrative Examples</v>
      </c>
      <c r="B25" s="7" t="s">
        <v>15</v>
      </c>
      <c r="C25" s="7"/>
      <c r="D25" s="17">
        <v>43439.332638888889</v>
      </c>
      <c r="E25" s="7" t="s">
        <v>33</v>
      </c>
      <c r="F25" s="7" t="s">
        <v>7</v>
      </c>
      <c r="G25" s="7" t="s">
        <v>7</v>
      </c>
    </row>
    <row r="26" spans="1:7" ht="15" x14ac:dyDescent="0.25">
      <c r="A26" s="13" t="str">
        <f>HYPERLINK("https://app.workep.com/t/BJdMPumjQ/Choose-Narrative","Choose Narrative")</f>
        <v>Choose Narrative</v>
      </c>
      <c r="B26" s="9" t="s">
        <v>15</v>
      </c>
      <c r="C26" s="9"/>
      <c r="D26" s="20">
        <v>43445.332638888889</v>
      </c>
      <c r="E26" s="9" t="s">
        <v>7</v>
      </c>
      <c r="F26" s="9" t="s">
        <v>19</v>
      </c>
      <c r="G26" s="9" t="s">
        <v>7</v>
      </c>
    </row>
    <row r="27" spans="1:7" ht="15" x14ac:dyDescent="0.25">
      <c r="A27" s="12" t="str">
        <f>HYPERLINK("https://app.workep.com/t/Bk2tpwZt7/Script--[DELIVERABLE]","Script  [DELIVERABLE]")</f>
        <v>Script  [DELIVERABLE]</v>
      </c>
      <c r="B27" s="8" t="s">
        <v>15</v>
      </c>
      <c r="C27" s="8"/>
      <c r="D27" s="19">
        <v>43445.332638888889</v>
      </c>
      <c r="E27" s="8" t="s">
        <v>7</v>
      </c>
      <c r="F27" s="8" t="s">
        <v>17</v>
      </c>
      <c r="G27" s="8" t="s">
        <v>35</v>
      </c>
    </row>
    <row r="28" spans="1:7" s="2" customFormat="1" ht="15" x14ac:dyDescent="0.25">
      <c r="A28" s="14" t="str">
        <f>HYPERLINK("https://app.workep.com/t/ry3tLhoi7/Script-Feedback-/-Approval","Script Feedback / Approval")</f>
        <v>Script Feedback / Approval</v>
      </c>
      <c r="B28" s="5" t="s">
        <v>15</v>
      </c>
      <c r="C28" s="5" t="s">
        <v>39</v>
      </c>
      <c r="D28" s="21">
        <v>43452.332638888889</v>
      </c>
      <c r="E28" s="5" t="s">
        <v>7</v>
      </c>
      <c r="F28" s="5" t="s">
        <v>36</v>
      </c>
      <c r="G28" s="5" t="s">
        <v>7</v>
      </c>
    </row>
    <row r="29" spans="1:7" ht="15" x14ac:dyDescent="0.25">
      <c r="A29" s="12" t="str">
        <f>HYPERLINK("https://app.workep.com/t/H1HEoNNPX/StoryBoard-[DELIVERABLE]","StoryBoard [DELIVERABLE]")</f>
        <v>StoryBoard [DELIVERABLE]</v>
      </c>
      <c r="B29" s="8" t="s">
        <v>15</v>
      </c>
      <c r="C29" s="8"/>
      <c r="D29" s="19">
        <v>43452.332638888889</v>
      </c>
      <c r="E29" s="8" t="s">
        <v>37</v>
      </c>
      <c r="F29" s="8" t="s">
        <v>17</v>
      </c>
      <c r="G29" s="8" t="s">
        <v>7</v>
      </c>
    </row>
    <row r="30" spans="1:7" ht="15" x14ac:dyDescent="0.25">
      <c r="A30" s="13" t="str">
        <f>HYPERLINK("https://app.workep.com/t/rku5U3oiQ/Approve-Storyboard-Feedback-/-Approval","Approve Storyboard Feedback / Approval")</f>
        <v>Approve Storyboard Feedback / Approval</v>
      </c>
      <c r="B30" s="9" t="s">
        <v>15</v>
      </c>
      <c r="C30" s="9" t="s">
        <v>42</v>
      </c>
      <c r="D30" s="20">
        <v>43466.332638888889</v>
      </c>
      <c r="E30" s="9" t="s">
        <v>7</v>
      </c>
      <c r="F30" s="9" t="s">
        <v>36</v>
      </c>
      <c r="G30" s="9" t="s">
        <v>7</v>
      </c>
    </row>
    <row r="31" spans="1:7" x14ac:dyDescent="0.2">
      <c r="A31" s="11" t="str">
        <f>HYPERLINK("https://app.workep.com/t/rJdAHO7i7/Build-out-Articulate-Storyline","Build out Articulate Storyline")</f>
        <v>Build out Articulate Storyline</v>
      </c>
      <c r="B31" s="7" t="s">
        <v>12</v>
      </c>
      <c r="C31" s="7"/>
      <c r="D31" s="17">
        <v>43473.332638888889</v>
      </c>
      <c r="E31" s="7" t="s">
        <v>13</v>
      </c>
      <c r="F31" s="7" t="s">
        <v>7</v>
      </c>
      <c r="G31" s="7" t="s">
        <v>7</v>
      </c>
    </row>
    <row r="32" spans="1:7" ht="15" x14ac:dyDescent="0.25">
      <c r="A32" s="13" t="str">
        <f>HYPERLINK("https://app.workep.com/t/SJwoLnos7/Storyboard-Corrections","Storyboard Corrections")</f>
        <v>Storyboard Corrections</v>
      </c>
      <c r="B32" s="9" t="s">
        <v>15</v>
      </c>
      <c r="C32" s="9" t="s">
        <v>42</v>
      </c>
      <c r="D32" s="20">
        <v>43473.332638888889</v>
      </c>
      <c r="E32" s="9" t="s">
        <v>7</v>
      </c>
      <c r="F32" s="9" t="s">
        <v>19</v>
      </c>
      <c r="G32" s="9" t="s">
        <v>7</v>
      </c>
    </row>
    <row r="33" spans="1:7" x14ac:dyDescent="0.2">
      <c r="A33" s="11" t="str">
        <f>HYPERLINK("https://app.workep.com/t/BkB5hpEoX/Develop-Animation-Assets-","Develop Animation Assets ")</f>
        <v xml:space="preserve">Develop Animation Assets </v>
      </c>
      <c r="B33" s="7" t="s">
        <v>12</v>
      </c>
      <c r="C33" s="7"/>
      <c r="D33" s="17">
        <v>43487.660416666666</v>
      </c>
      <c r="E33" s="7" t="s">
        <v>7</v>
      </c>
      <c r="F33" s="7" t="s">
        <v>7</v>
      </c>
      <c r="G33" s="7" t="s">
        <v>7</v>
      </c>
    </row>
    <row r="34" spans="1:7" x14ac:dyDescent="0.2">
      <c r="A34" s="11" t="str">
        <f>HYPERLINK("https://app.workep.com/t/Hk4F6wZYX/Add-Animation","Add Animation")</f>
        <v>Add Animation</v>
      </c>
      <c r="B34" s="7" t="s">
        <v>12</v>
      </c>
      <c r="C34" s="7"/>
      <c r="D34" s="17">
        <v>43496.332638888889</v>
      </c>
      <c r="E34" s="7" t="s">
        <v>7</v>
      </c>
      <c r="F34" s="7" t="s">
        <v>7</v>
      </c>
      <c r="G34" s="7" t="s">
        <v>23</v>
      </c>
    </row>
    <row r="35" spans="1:7" ht="15" x14ac:dyDescent="0.25">
      <c r="A35" s="12" t="str">
        <f>HYPERLINK("https://app.workep.com/t/BJ5lpw-KX/Articulate-Alpha--[DELIVERABLE]","Articulate Alpha  [DELIVERABLE]")</f>
        <v>Articulate Alpha  [DELIVERABLE]</v>
      </c>
      <c r="B35" s="8" t="s">
        <v>12</v>
      </c>
      <c r="C35" s="8"/>
      <c r="D35" s="19">
        <v>43501.332638888889</v>
      </c>
      <c r="E35" s="8" t="s">
        <v>7</v>
      </c>
      <c r="F35" s="8" t="s">
        <v>17</v>
      </c>
      <c r="G35" s="8" t="s">
        <v>7</v>
      </c>
    </row>
    <row r="36" spans="1:7" ht="15" x14ac:dyDescent="0.25">
      <c r="A36" s="13" t="str">
        <f>HYPERLINK("https://app.workep.com/t/r1KRLO7oX/Alpha-Review---Feedback-/-Approval","Alpha Review - Feedback / Approval")</f>
        <v>Alpha Review - Feedback / Approval</v>
      </c>
      <c r="B36" s="9" t="s">
        <v>12</v>
      </c>
      <c r="C36" s="9" t="s">
        <v>43</v>
      </c>
      <c r="D36" s="20">
        <v>43508.332638888889</v>
      </c>
      <c r="E36" s="9" t="s">
        <v>7</v>
      </c>
      <c r="F36" s="9" t="s">
        <v>19</v>
      </c>
      <c r="G36" s="9" t="s">
        <v>7</v>
      </c>
    </row>
    <row r="37" spans="1:7" ht="15" x14ac:dyDescent="0.25">
      <c r="A37" s="12" t="str">
        <f>HYPERLINK("https://app.workep.com/t/S1JWpv-Km/Articulate-Beta--[DELIVERABLE]","Articulate Beta  [DELIVERABLE]")</f>
        <v>Articulate Beta  [DELIVERABLE]</v>
      </c>
      <c r="B37" s="8" t="s">
        <v>12</v>
      </c>
      <c r="C37" s="8"/>
      <c r="D37" s="19">
        <v>43515</v>
      </c>
      <c r="E37" s="8" t="s">
        <v>7</v>
      </c>
      <c r="F37" s="8" t="s">
        <v>17</v>
      </c>
      <c r="G37" s="8" t="s">
        <v>7</v>
      </c>
    </row>
    <row r="38" spans="1:7" x14ac:dyDescent="0.2">
      <c r="A38" s="11" t="str">
        <f>HYPERLINK("https://app.workep.com/t/B1S5d3iom/Version-Corrections","Version Corrections")</f>
        <v>Version Corrections</v>
      </c>
      <c r="B38" s="7" t="s">
        <v>12</v>
      </c>
      <c r="C38" s="7"/>
      <c r="D38" s="17">
        <v>43521</v>
      </c>
      <c r="E38" s="7" t="s">
        <v>7</v>
      </c>
      <c r="F38" s="7" t="s">
        <v>7</v>
      </c>
      <c r="G38" s="7" t="s">
        <v>7</v>
      </c>
    </row>
    <row r="39" spans="1:7" ht="15" x14ac:dyDescent="0.25">
      <c r="A39" s="13" t="str">
        <f>HYPERLINK("https://app.workep.com/t/SyCRL_Qjm/Beta-Review--Feedback-/-Approval","Beta Review -Feedback / Approval")</f>
        <v>Beta Review -Feedback / Approval</v>
      </c>
      <c r="B39" s="9" t="s">
        <v>12</v>
      </c>
      <c r="C39" s="9" t="s">
        <v>43</v>
      </c>
      <c r="D39" s="20">
        <v>43522.332638888889</v>
      </c>
      <c r="E39" s="9" t="s">
        <v>7</v>
      </c>
      <c r="F39" s="9" t="s">
        <v>19</v>
      </c>
      <c r="G39" s="9" t="s">
        <v>7</v>
      </c>
    </row>
    <row r="40" spans="1:7" x14ac:dyDescent="0.2">
      <c r="A40" s="11" t="str">
        <f>HYPERLINK("https://app.workep.com/t/BygMBF8om/Determine-the-parameters-of-the-pilot","Determine the parameters of the pilot")</f>
        <v>Determine the parameters of the pilot</v>
      </c>
      <c r="B40" s="7" t="s">
        <v>14</v>
      </c>
      <c r="C40" s="7"/>
      <c r="D40" s="17">
        <v>43528.332638888889</v>
      </c>
      <c r="E40" s="7" t="s">
        <v>7</v>
      </c>
      <c r="F40" s="7" t="s">
        <v>7</v>
      </c>
      <c r="G40" s="7" t="s">
        <v>7</v>
      </c>
    </row>
    <row r="41" spans="1:7" ht="15" x14ac:dyDescent="0.25">
      <c r="A41" s="12" t="str">
        <f>HYPERLINK("https://app.workep.com/t/rJFZ6PZtm/Articulate-Final--[DELIVERABLE]","Articulate Final  [DELIVERABLE]")</f>
        <v>Articulate Final  [DELIVERABLE]</v>
      </c>
      <c r="B41" s="8" t="s">
        <v>12</v>
      </c>
      <c r="C41" s="8"/>
      <c r="D41" s="19">
        <v>43536.290972222225</v>
      </c>
      <c r="E41" s="8" t="s">
        <v>7</v>
      </c>
      <c r="F41" s="8" t="s">
        <v>17</v>
      </c>
      <c r="G41" s="8" t="s">
        <v>7</v>
      </c>
    </row>
    <row r="42" spans="1:7" x14ac:dyDescent="0.2">
      <c r="A42" s="11" t="str">
        <f>HYPERLINK("https://app.workep.com/t/B1S5d3iom/Version-Corrections","Version Corrections")</f>
        <v>Version Corrections</v>
      </c>
      <c r="B42" s="7" t="s">
        <v>12</v>
      </c>
      <c r="C42" s="7"/>
      <c r="D42" s="17">
        <v>43539.290972222225</v>
      </c>
      <c r="E42" s="7" t="s">
        <v>7</v>
      </c>
      <c r="F42" s="7" t="s">
        <v>7</v>
      </c>
      <c r="G42" s="7" t="s">
        <v>7</v>
      </c>
    </row>
    <row r="43" spans="1:7" x14ac:dyDescent="0.2">
      <c r="A43" s="11" t="str">
        <f>HYPERLINK("https://app.workep.com/t/rJDITwZtm/Load-to-Learning-Net","Load to Learning Net")</f>
        <v>Load to Learning Net</v>
      </c>
      <c r="B43" s="7" t="s">
        <v>14</v>
      </c>
      <c r="C43" s="7"/>
      <c r="D43" s="17">
        <v>43542.290972222225</v>
      </c>
      <c r="E43" s="7" t="s">
        <v>7</v>
      </c>
      <c r="F43" s="7" t="s">
        <v>7</v>
      </c>
      <c r="G43" s="7" t="s">
        <v>7</v>
      </c>
    </row>
    <row r="44" spans="1:7" s="6" customFormat="1" ht="15" x14ac:dyDescent="0.25">
      <c r="A44" s="13" t="str">
        <f>HYPERLINK("https://app.workep.com/t/B1ygvuQiX/Final-Review---Feedback-/-Approval","Final Review - Feedback / Approval")</f>
        <v>Final Review - Feedback / Approval</v>
      </c>
      <c r="B44" s="9" t="s">
        <v>12</v>
      </c>
      <c r="C44" s="9" t="s">
        <v>44</v>
      </c>
      <c r="D44" s="20">
        <v>43544.290972222225</v>
      </c>
      <c r="E44" s="9" t="s">
        <v>7</v>
      </c>
      <c r="F44" s="9" t="s">
        <v>7</v>
      </c>
      <c r="G44" s="9" t="s">
        <v>7</v>
      </c>
    </row>
    <row r="45" spans="1:7" x14ac:dyDescent="0.2">
      <c r="A45" s="11" t="str">
        <f>HYPERLINK("https://app.workep.com/t/SJ2L6vWK7/Test-Learning-Net","Test Learning Net")</f>
        <v>Test Learning Net</v>
      </c>
      <c r="B45" s="7" t="s">
        <v>14</v>
      </c>
      <c r="C45" s="7"/>
      <c r="D45" s="17">
        <v>43566</v>
      </c>
      <c r="E45" s="7" t="s">
        <v>7</v>
      </c>
      <c r="F45" s="7" t="s">
        <v>7</v>
      </c>
      <c r="G45" s="7" t="s">
        <v>7</v>
      </c>
    </row>
    <row r="46" spans="1:7" x14ac:dyDescent="0.2">
      <c r="A46" s="11" t="str">
        <f>HYPERLINK("https://app.workep.com/t/HJuwTD-tX/Move-to-official-LN","Move to official LN")</f>
        <v>Move to official LN</v>
      </c>
      <c r="B46" s="7" t="s">
        <v>14</v>
      </c>
      <c r="C46" s="7"/>
      <c r="D46" s="17">
        <v>43574</v>
      </c>
      <c r="E46" s="7" t="s">
        <v>7</v>
      </c>
      <c r="F46" s="7" t="s">
        <v>7</v>
      </c>
      <c r="G46" s="7" t="s">
        <v>7</v>
      </c>
    </row>
    <row r="47" spans="1:7" x14ac:dyDescent="0.2">
      <c r="A47" s="11" t="str">
        <f>HYPERLINK("https://app.workep.com/t/H1xsOdcqX/Pilot-Audience","Pilot Audience")</f>
        <v>Pilot Audience</v>
      </c>
      <c r="B47" s="7" t="s">
        <v>14</v>
      </c>
      <c r="C47" s="7"/>
      <c r="D47" s="17">
        <v>43574.290972222225</v>
      </c>
      <c r="E47" s="7" t="s">
        <v>28</v>
      </c>
      <c r="F47" s="7" t="s">
        <v>7</v>
      </c>
      <c r="G47" s="7" t="s">
        <v>7</v>
      </c>
    </row>
    <row r="48" spans="1:7" x14ac:dyDescent="0.2">
      <c r="A48" s="11" t="str">
        <f>HYPERLINK("https://app.workep.com/t/ryNr__QiQ/Evaluation-Materials","Evaluation Materials")</f>
        <v>Evaluation Materials</v>
      </c>
      <c r="B48" s="7" t="s">
        <v>9</v>
      </c>
      <c r="C48" s="7"/>
      <c r="D48" s="17">
        <v>43586.290972222225</v>
      </c>
      <c r="E48" s="7" t="s">
        <v>7</v>
      </c>
      <c r="F48" s="7" t="s">
        <v>7</v>
      </c>
      <c r="G48" s="7" t="s">
        <v>7</v>
      </c>
    </row>
    <row r="49" spans="1:7" x14ac:dyDescent="0.2">
      <c r="A49" s="11" t="str">
        <f>HYPERLINK("https://app.workep.com/t/HyBtkj7i7/Run-Pilot","Run Pilot")</f>
        <v>Run Pilot</v>
      </c>
      <c r="B49" s="7" t="s">
        <v>14</v>
      </c>
      <c r="C49" s="7"/>
      <c r="D49" s="17">
        <v>43587.290972222225</v>
      </c>
      <c r="E49" s="7" t="s">
        <v>7</v>
      </c>
      <c r="F49" s="7" t="s">
        <v>7</v>
      </c>
      <c r="G49" s="7" t="s">
        <v>7</v>
      </c>
    </row>
    <row r="50" spans="1:7" x14ac:dyDescent="0.2">
      <c r="A50" s="11" t="str">
        <f>HYPERLINK("https://app.workep.com/t/SyybEKUjm/Run-Evaluation","Run Evaluation")</f>
        <v>Run Evaluation</v>
      </c>
      <c r="B50" s="7" t="s">
        <v>9</v>
      </c>
      <c r="C50" s="7"/>
      <c r="D50" s="17">
        <v>43616.290972222225</v>
      </c>
      <c r="E50" s="7" t="s">
        <v>7</v>
      </c>
      <c r="F50" s="7" t="s">
        <v>7</v>
      </c>
      <c r="G50" s="7" t="s">
        <v>7</v>
      </c>
    </row>
    <row r="51" spans="1:7" x14ac:dyDescent="0.2">
      <c r="A51" s="11" t="str">
        <f>HYPERLINK("https://app.workep.com/t/Hywiuu55m/Survey-Pilot","Survey Pilot")</f>
        <v>Survey Pilot</v>
      </c>
      <c r="B51" s="7" t="s">
        <v>9</v>
      </c>
      <c r="C51" s="7"/>
      <c r="D51" s="17">
        <v>43619.290972222225</v>
      </c>
      <c r="E51" s="7" t="s">
        <v>7</v>
      </c>
      <c r="F51" s="7" t="s">
        <v>7</v>
      </c>
      <c r="G51" s="7" t="s">
        <v>7</v>
      </c>
    </row>
    <row r="52" spans="1:7" x14ac:dyDescent="0.2">
      <c r="A52" s="15"/>
    </row>
    <row r="53" spans="1:7" x14ac:dyDescent="0.2">
      <c r="A53" s="15"/>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Anthony</dc:creator>
  <cp:lastModifiedBy>Tyler</cp:lastModifiedBy>
  <cp:lastPrinted>2022-12-06T22:16:44Z</cp:lastPrinted>
  <dcterms:created xsi:type="dcterms:W3CDTF">2018-10-23T17:35:04Z</dcterms:created>
  <dcterms:modified xsi:type="dcterms:W3CDTF">2022-12-06T22:17:40Z</dcterms:modified>
</cp:coreProperties>
</file>